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Квоти Мъглиж" sheetId="2" r:id="rId1"/>
    <sheet name="Изчисления Квоти Мъглиж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37" i="1"/>
  <c r="B37" i="1"/>
  <c r="E36" i="1"/>
  <c r="C37" i="1" s="1"/>
  <c r="B43" i="1" s="1"/>
  <c r="C43" i="1" s="1"/>
  <c r="E43" i="1" s="1"/>
  <c r="B32" i="1"/>
  <c r="B29" i="1"/>
  <c r="D21" i="1"/>
  <c r="B16" i="1"/>
  <c r="B14" i="1"/>
  <c r="B5" i="1"/>
  <c r="B44" i="1" s="1"/>
  <c r="C44" i="1" s="1"/>
  <c r="E44" i="1" s="1"/>
  <c r="C4" i="1"/>
  <c r="C3" i="1"/>
  <c r="C2" i="1"/>
  <c r="C5" i="1" s="1"/>
  <c r="B9" i="1" l="1"/>
  <c r="C9" i="1" s="1"/>
  <c r="C10" i="1" s="1"/>
  <c r="B25" i="1"/>
  <c r="C25" i="1" s="1"/>
  <c r="B24" i="1"/>
  <c r="B15" i="1"/>
  <c r="B17" i="1"/>
  <c r="B18" i="1" s="1"/>
  <c r="B31" i="1"/>
  <c r="B42" i="1"/>
  <c r="B45" i="1" l="1"/>
  <c r="C42" i="1"/>
  <c r="C24" i="1"/>
  <c r="C26" i="1" s="1"/>
  <c r="B26" i="1"/>
  <c r="C45" i="1" l="1"/>
  <c r="E42" i="1"/>
  <c r="E45" i="1" s="1"/>
</calcChain>
</file>

<file path=xl/sharedStrings.xml><?xml version="1.0" encoding="utf-8"?>
<sst xmlns="http://schemas.openxmlformats.org/spreadsheetml/2006/main" count="56" uniqueCount="31">
  <si>
    <t>ОБЩИНА  МЪГЛИЖ</t>
  </si>
  <si>
    <t>БРОЙ СИК</t>
  </si>
  <si>
    <t>ЧЛЕНОВЕ</t>
  </si>
  <si>
    <t>СИК  от  5 члена</t>
  </si>
  <si>
    <t>СИК  от  7 члена</t>
  </si>
  <si>
    <t>СИК  от  9 члена</t>
  </si>
  <si>
    <t>ОБЩО членове</t>
  </si>
  <si>
    <t>ИК чл. 92 ал.7 / 8</t>
  </si>
  <si>
    <t>ДБ</t>
  </si>
  <si>
    <t>ОБЩО</t>
  </si>
  <si>
    <t>МАКС.БРОЙ ЧЛЕНОВЕ НА СИК ЗА ПП/КП</t>
  </si>
  <si>
    <t>ОП</t>
  </si>
  <si>
    <t>ДПС</t>
  </si>
  <si>
    <t>ВОЛЯ</t>
  </si>
  <si>
    <t>ОСТАТЪК ЗА РАЗПРЕДЕЛЕНИЕ</t>
  </si>
  <si>
    <t>ПАРЛАМЕНТАРНИ ГРУПИ</t>
  </si>
  <si>
    <t>ГЕРБ</t>
  </si>
  <si>
    <t>БСП за Б-я</t>
  </si>
  <si>
    <t>БРОЙ ЧЛЕНОВЕ</t>
  </si>
  <si>
    <t>ПП / КП</t>
  </si>
  <si>
    <t>ПРОИЗВЕДЕНИЕ</t>
  </si>
  <si>
    <t>ОКОНЧ.БР.МЕСТА</t>
  </si>
  <si>
    <t>РЪКОВОДСТВО ОБЩО</t>
  </si>
  <si>
    <t>КВОТА ЗА СИК %</t>
  </si>
  <si>
    <t>ЦЯЛ  БРОЙ</t>
  </si>
  <si>
    <t>ДОП.БР.МЕСТА</t>
  </si>
  <si>
    <t>КВОТИ</t>
  </si>
  <si>
    <t>Ръководство</t>
  </si>
  <si>
    <t>Членове</t>
  </si>
  <si>
    <t>Общо</t>
  </si>
  <si>
    <t>СБОР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</si>
</sst>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6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1" xfId="0" applyFont="1" applyBorder="1"/>
    <xf numFmtId="1" fontId="2" fillId="0" borderId="1" xfId="0" applyNumberFormat="1" applyFont="1" applyFill="1" applyBorder="1" applyAlignment="1" applyProtection="1">
      <alignment horizontal="right" vertical="center"/>
      <protection hidden="1"/>
    </xf>
    <xf numFmtId="0" fontId="1" fillId="3" borderId="1" xfId="0" applyFont="1" applyFill="1" applyBorder="1"/>
    <xf numFmtId="0" fontId="2" fillId="3" borderId="1" xfId="0" applyFont="1" applyFill="1" applyBorder="1"/>
    <xf numFmtId="1" fontId="2" fillId="3" borderId="1" xfId="0" applyNumberFormat="1" applyFont="1" applyFill="1" applyBorder="1"/>
    <xf numFmtId="0" fontId="0" fillId="2" borderId="1" xfId="0" applyFill="1" applyBorder="1"/>
    <xf numFmtId="0" fontId="0" fillId="2" borderId="2" xfId="0" applyFill="1" applyBorder="1"/>
    <xf numFmtId="0" fontId="3" fillId="0" borderId="0" xfId="0" applyFont="1"/>
    <xf numFmtId="0" fontId="2" fillId="0" borderId="0" xfId="0" applyFont="1"/>
    <xf numFmtId="1" fontId="2" fillId="0" borderId="0" xfId="0" applyNumberFormat="1" applyFont="1"/>
    <xf numFmtId="0" fontId="2" fillId="0" borderId="3" xfId="0" applyFont="1" applyBorder="1"/>
    <xf numFmtId="0" fontId="0" fillId="3" borderId="1" xfId="0" applyFill="1" applyBorder="1"/>
    <xf numFmtId="49" fontId="2" fillId="4" borderId="4" xfId="1" applyNumberFormat="1" applyFont="1" applyFill="1" applyBorder="1" applyAlignment="1" applyProtection="1">
      <alignment horizontal="center" vertical="center"/>
      <protection hidden="1"/>
    </xf>
    <xf numFmtId="49" fontId="5" fillId="4" borderId="4" xfId="1" applyNumberFormat="1" applyFont="1" applyFill="1" applyBorder="1" applyAlignment="1" applyProtection="1">
      <alignment horizontal="center" vertical="center"/>
      <protection hidden="1"/>
    </xf>
    <xf numFmtId="49" fontId="2" fillId="4" borderId="4" xfId="1" applyNumberFormat="1" applyFont="1" applyFill="1" applyBorder="1" applyAlignment="1" applyProtection="1">
      <alignment vertical="center"/>
      <protection hidden="1"/>
    </xf>
    <xf numFmtId="1" fontId="2" fillId="0" borderId="5" xfId="1" applyNumberFormat="1" applyFont="1" applyFill="1" applyBorder="1" applyAlignment="1" applyProtection="1">
      <alignment horizontal="center" vertical="center"/>
      <protection hidden="1"/>
    </xf>
    <xf numFmtId="49" fontId="2" fillId="4" borderId="4" xfId="1" applyNumberFormat="1" applyFont="1" applyFill="1" applyBorder="1" applyAlignment="1" applyProtection="1">
      <alignment vertical="center" shrinkToFit="1"/>
      <protection hidden="1"/>
    </xf>
    <xf numFmtId="1" fontId="6" fillId="5" borderId="5" xfId="1" applyNumberFormat="1" applyFont="1" applyFill="1" applyBorder="1" applyAlignment="1" applyProtection="1">
      <alignment horizontal="center" vertical="center"/>
      <protection hidden="1"/>
    </xf>
  </cellXfs>
  <cellStyles count="2">
    <cellStyle name="Excel Built-in Normal" xfId="1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E1" sqref="E1"/>
    </sheetView>
  </sheetViews>
  <sheetFormatPr defaultRowHeight="15" x14ac:dyDescent="0.25"/>
  <cols>
    <col min="1" max="1" width="17.7109375" bestFit="1" customWidth="1"/>
    <col min="2" max="2" width="15.140625" bestFit="1" customWidth="1"/>
    <col min="3" max="3" width="10.42578125" bestFit="1" customWidth="1"/>
    <col min="4" max="4" width="9.140625" customWidth="1"/>
  </cols>
  <sheetData>
    <row r="1" spans="1:4" ht="21" thickBot="1" x14ac:dyDescent="0.3">
      <c r="A1" s="15" t="s">
        <v>26</v>
      </c>
      <c r="B1" s="16" t="s">
        <v>27</v>
      </c>
      <c r="C1" s="16" t="s">
        <v>28</v>
      </c>
      <c r="D1" s="16" t="s">
        <v>29</v>
      </c>
    </row>
    <row r="2" spans="1:4" ht="21" thickBot="1" x14ac:dyDescent="0.3">
      <c r="A2" s="17" t="s">
        <v>16</v>
      </c>
      <c r="B2" s="18">
        <v>16</v>
      </c>
      <c r="C2" s="18">
        <v>31</v>
      </c>
      <c r="D2" s="18">
        <v>47</v>
      </c>
    </row>
    <row r="3" spans="1:4" ht="21" thickBot="1" x14ac:dyDescent="0.3">
      <c r="A3" s="19" t="s">
        <v>17</v>
      </c>
      <c r="B3" s="18">
        <v>16</v>
      </c>
      <c r="C3" s="18">
        <v>23</v>
      </c>
      <c r="D3" s="18">
        <v>39</v>
      </c>
    </row>
    <row r="4" spans="1:4" ht="21" thickBot="1" x14ac:dyDescent="0.3">
      <c r="A4" s="17" t="s">
        <v>11</v>
      </c>
      <c r="B4" s="18">
        <v>7</v>
      </c>
      <c r="C4" s="18">
        <v>9</v>
      </c>
      <c r="D4" s="18">
        <v>16</v>
      </c>
    </row>
    <row r="5" spans="1:4" ht="21" thickBot="1" x14ac:dyDescent="0.3">
      <c r="A5" s="17" t="s">
        <v>12</v>
      </c>
      <c r="B5" s="18">
        <v>6</v>
      </c>
      <c r="C5" s="18">
        <v>10</v>
      </c>
      <c r="D5" s="18">
        <v>16</v>
      </c>
    </row>
    <row r="6" spans="1:4" ht="21" thickBot="1" x14ac:dyDescent="0.3">
      <c r="A6" s="17" t="s">
        <v>13</v>
      </c>
      <c r="B6" s="18">
        <v>3</v>
      </c>
      <c r="C6" s="18">
        <v>13</v>
      </c>
      <c r="D6" s="18">
        <v>16</v>
      </c>
    </row>
    <row r="7" spans="1:4" ht="21" thickBot="1" x14ac:dyDescent="0.3">
      <c r="A7" s="17" t="s">
        <v>8</v>
      </c>
      <c r="B7" s="18">
        <v>0</v>
      </c>
      <c r="C7" s="18">
        <v>2</v>
      </c>
      <c r="D7" s="18">
        <v>2</v>
      </c>
    </row>
    <row r="8" spans="1:4" ht="21" thickBot="1" x14ac:dyDescent="0.3">
      <c r="A8" s="17" t="s">
        <v>30</v>
      </c>
      <c r="B8" s="20">
        <v>48</v>
      </c>
      <c r="C8" s="20">
        <v>88</v>
      </c>
      <c r="D8" s="20">
        <v>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D1" sqref="D1"/>
    </sheetView>
  </sheetViews>
  <sheetFormatPr defaultRowHeight="15" x14ac:dyDescent="0.25"/>
  <cols>
    <col min="1" max="1" width="39.140625" bestFit="1" customWidth="1"/>
    <col min="2" max="2" width="21.140625" bestFit="1" customWidth="1"/>
    <col min="3" max="3" width="22.42578125" bestFit="1" customWidth="1"/>
    <col min="4" max="4" width="19.140625" bestFit="1" customWidth="1"/>
    <col min="5" max="5" width="22.42578125" bestFit="1" customWidth="1"/>
  </cols>
  <sheetData>
    <row r="1" spans="1:3" ht="16.5" thickBot="1" x14ac:dyDescent="0.3">
      <c r="A1" s="1" t="s">
        <v>0</v>
      </c>
      <c r="B1" s="1" t="s">
        <v>1</v>
      </c>
      <c r="C1" s="2" t="s">
        <v>2</v>
      </c>
    </row>
    <row r="2" spans="1:3" ht="21" thickBot="1" x14ac:dyDescent="0.35">
      <c r="A2" s="1" t="s">
        <v>3</v>
      </c>
      <c r="B2" s="3">
        <v>1</v>
      </c>
      <c r="C2" s="4">
        <f>B2 * 5</f>
        <v>5</v>
      </c>
    </row>
    <row r="3" spans="1:3" ht="21" thickBot="1" x14ac:dyDescent="0.35">
      <c r="A3" s="1" t="s">
        <v>4</v>
      </c>
      <c r="B3" s="3">
        <v>2</v>
      </c>
      <c r="C3" s="4">
        <f>B3 * 7</f>
        <v>14</v>
      </c>
    </row>
    <row r="4" spans="1:3" ht="21" thickBot="1" x14ac:dyDescent="0.35">
      <c r="A4" s="1" t="s">
        <v>5</v>
      </c>
      <c r="B4" s="3">
        <v>13</v>
      </c>
      <c r="C4" s="4">
        <f>B4 * 9</f>
        <v>117</v>
      </c>
    </row>
    <row r="5" spans="1:3" ht="21" thickBot="1" x14ac:dyDescent="0.35">
      <c r="A5" s="5" t="s">
        <v>6</v>
      </c>
      <c r="B5" s="6">
        <f>SUM(B2:B4)</f>
        <v>16</v>
      </c>
      <c r="C5" s="7">
        <f>SUM(C2:C4)</f>
        <v>136</v>
      </c>
    </row>
    <row r="7" spans="1:3" ht="15.75" thickBot="1" x14ac:dyDescent="0.3"/>
    <row r="8" spans="1:3" ht="16.5" thickBot="1" x14ac:dyDescent="0.3">
      <c r="A8" s="1" t="s">
        <v>7</v>
      </c>
      <c r="B8" s="8"/>
      <c r="C8" s="9"/>
    </row>
    <row r="9" spans="1:3" ht="21" thickBot="1" x14ac:dyDescent="0.35">
      <c r="A9" s="1" t="s">
        <v>8</v>
      </c>
      <c r="B9" s="3">
        <f xml:space="preserve"> (C$5-C$2) * 0.02</f>
        <v>2.62</v>
      </c>
      <c r="C9" s="3">
        <f xml:space="preserve"> INT(B9)</f>
        <v>2</v>
      </c>
    </row>
    <row r="10" spans="1:3" ht="21" thickBot="1" x14ac:dyDescent="0.35">
      <c r="A10" s="5" t="s">
        <v>9</v>
      </c>
      <c r="B10" s="6"/>
      <c r="C10" s="6">
        <f>SUM(C9:C9)</f>
        <v>2</v>
      </c>
    </row>
    <row r="14" spans="1:3" ht="21" thickBot="1" x14ac:dyDescent="0.35">
      <c r="A14" s="10" t="s">
        <v>10</v>
      </c>
      <c r="B14" s="11">
        <f xml:space="preserve"> B2 * 2 + B3 * 3 + B4 * 4</f>
        <v>60</v>
      </c>
    </row>
    <row r="15" spans="1:3" ht="21" thickBot="1" x14ac:dyDescent="0.35">
      <c r="A15" s="1" t="s">
        <v>11</v>
      </c>
      <c r="B15" s="3">
        <f>B$5</f>
        <v>16</v>
      </c>
    </row>
    <row r="16" spans="1:3" ht="21" thickBot="1" x14ac:dyDescent="0.35">
      <c r="A16" s="1" t="s">
        <v>12</v>
      </c>
      <c r="B16" s="3">
        <f>B$5</f>
        <v>16</v>
      </c>
    </row>
    <row r="17" spans="1:4" ht="21" thickBot="1" x14ac:dyDescent="0.35">
      <c r="A17" s="1" t="s">
        <v>13</v>
      </c>
      <c r="B17" s="3">
        <f>B$5</f>
        <v>16</v>
      </c>
    </row>
    <row r="18" spans="1:4" ht="20.25" x14ac:dyDescent="0.3">
      <c r="A18" s="10" t="s">
        <v>14</v>
      </c>
      <c r="B18" s="12">
        <f xml:space="preserve"> C5 - C10-B15-B16-B17</f>
        <v>86</v>
      </c>
    </row>
    <row r="19" spans="1:4" ht="15.75" thickBot="1" x14ac:dyDescent="0.3"/>
    <row r="20" spans="1:4" ht="16.5" thickBot="1" x14ac:dyDescent="0.3">
      <c r="A20" s="1" t="s">
        <v>15</v>
      </c>
      <c r="B20" s="1" t="s">
        <v>16</v>
      </c>
      <c r="C20" s="1" t="s">
        <v>17</v>
      </c>
      <c r="D20" s="1" t="s">
        <v>9</v>
      </c>
    </row>
    <row r="21" spans="1:4" ht="21" thickBot="1" x14ac:dyDescent="0.35">
      <c r="A21" s="1" t="s">
        <v>18</v>
      </c>
      <c r="B21" s="3">
        <v>94</v>
      </c>
      <c r="C21" s="3">
        <v>79</v>
      </c>
      <c r="D21" s="13">
        <f>SUM(B21:C21)</f>
        <v>173</v>
      </c>
    </row>
    <row r="22" spans="1:4" ht="15.75" thickBot="1" x14ac:dyDescent="0.3"/>
    <row r="23" spans="1:4" ht="16.5" thickBot="1" x14ac:dyDescent="0.3">
      <c r="A23" s="1" t="s">
        <v>19</v>
      </c>
      <c r="B23" s="1" t="s">
        <v>20</v>
      </c>
      <c r="C23" s="1" t="s">
        <v>21</v>
      </c>
    </row>
    <row r="24" spans="1:4" ht="21" thickBot="1" x14ac:dyDescent="0.35">
      <c r="A24" s="1" t="s">
        <v>16</v>
      </c>
      <c r="B24" s="3">
        <f xml:space="preserve"> (C$5 - C$10-C$2-3*(B$5-B$2)) * B$21 /$D21  + B$2</f>
        <v>46.641618497109825</v>
      </c>
      <c r="C24" s="3">
        <f xml:space="preserve"> ROUND(B24,0)</f>
        <v>47</v>
      </c>
    </row>
    <row r="25" spans="1:4" ht="21" thickBot="1" x14ac:dyDescent="0.35">
      <c r="A25" s="1" t="s">
        <v>17</v>
      </c>
      <c r="B25" s="3">
        <f xml:space="preserve"> (C$5 - C$10-C$2-3*(B$5-B$2)) * C$21 /$D21  + B$2</f>
        <v>39.358381502890175</v>
      </c>
      <c r="C25" s="3">
        <f xml:space="preserve"> ROUND(B25,0)</f>
        <v>39</v>
      </c>
    </row>
    <row r="26" spans="1:4" ht="21" thickBot="1" x14ac:dyDescent="0.35">
      <c r="A26" s="14" t="s">
        <v>9</v>
      </c>
      <c r="B26" s="6">
        <f>SUM(B24:B25)</f>
        <v>86</v>
      </c>
      <c r="C26" s="6">
        <f>SUM(C24:C25)</f>
        <v>86</v>
      </c>
    </row>
    <row r="29" spans="1:4" ht="20.25" x14ac:dyDescent="0.3">
      <c r="A29" s="10" t="s">
        <v>22</v>
      </c>
      <c r="B29" s="11">
        <f xml:space="preserve"> B5 * 3</f>
        <v>48</v>
      </c>
    </row>
    <row r="30" spans="1:4" ht="21" thickBot="1" x14ac:dyDescent="0.35">
      <c r="A30" s="10"/>
      <c r="B30" s="11"/>
    </row>
    <row r="31" spans="1:4" ht="21" thickBot="1" x14ac:dyDescent="0.35">
      <c r="A31" s="1" t="s">
        <v>16</v>
      </c>
      <c r="B31" s="3">
        <f>B$5</f>
        <v>16</v>
      </c>
    </row>
    <row r="32" spans="1:4" ht="21" thickBot="1" x14ac:dyDescent="0.35">
      <c r="A32" s="1" t="s">
        <v>17</v>
      </c>
      <c r="B32" s="3">
        <f>B$5</f>
        <v>16</v>
      </c>
    </row>
    <row r="33" spans="1:5" ht="20.25" x14ac:dyDescent="0.3">
      <c r="A33" s="10"/>
      <c r="B33" s="11"/>
    </row>
    <row r="34" spans="1:5" ht="21" thickBot="1" x14ac:dyDescent="0.35">
      <c r="A34" s="10"/>
      <c r="B34" s="11"/>
    </row>
    <row r="35" spans="1:5" ht="16.5" thickBot="1" x14ac:dyDescent="0.3">
      <c r="A35" s="1" t="s">
        <v>15</v>
      </c>
      <c r="B35" s="1" t="s">
        <v>11</v>
      </c>
      <c r="C35" s="1" t="s">
        <v>12</v>
      </c>
      <c r="D35" s="1" t="s">
        <v>13</v>
      </c>
      <c r="E35" s="1" t="s">
        <v>9</v>
      </c>
    </row>
    <row r="36" spans="1:5" ht="21" thickBot="1" x14ac:dyDescent="0.35">
      <c r="A36" s="1" t="s">
        <v>18</v>
      </c>
      <c r="B36" s="3">
        <v>27</v>
      </c>
      <c r="C36" s="3">
        <v>25</v>
      </c>
      <c r="D36" s="3">
        <v>12</v>
      </c>
      <c r="E36" s="13">
        <f>SUM(B36:D36)</f>
        <v>64</v>
      </c>
    </row>
    <row r="37" spans="1:5" ht="21" thickBot="1" x14ac:dyDescent="0.35">
      <c r="A37" s="1" t="s">
        <v>23</v>
      </c>
      <c r="B37" s="3">
        <f xml:space="preserve"> B36 / E36</f>
        <v>0.421875</v>
      </c>
      <c r="C37" s="3">
        <f xml:space="preserve"> C36 / E36</f>
        <v>0.390625</v>
      </c>
      <c r="D37" s="3">
        <f xml:space="preserve"> D36 / E36</f>
        <v>0.1875</v>
      </c>
      <c r="E37" s="11"/>
    </row>
    <row r="40" spans="1:5" ht="15.75" thickBot="1" x14ac:dyDescent="0.3"/>
    <row r="41" spans="1:5" ht="16.5" thickBot="1" x14ac:dyDescent="0.3">
      <c r="A41" s="1" t="s">
        <v>19</v>
      </c>
      <c r="B41" s="1" t="s">
        <v>20</v>
      </c>
      <c r="C41" s="1" t="s">
        <v>24</v>
      </c>
      <c r="D41" s="1" t="s">
        <v>25</v>
      </c>
      <c r="E41" s="1" t="s">
        <v>21</v>
      </c>
    </row>
    <row r="42" spans="1:5" ht="21" thickBot="1" x14ac:dyDescent="0.35">
      <c r="A42" s="1" t="s">
        <v>11</v>
      </c>
      <c r="B42" s="3">
        <f xml:space="preserve"> B5 * B37</f>
        <v>6.75</v>
      </c>
      <c r="C42" s="3">
        <f xml:space="preserve"> INT(B42)</f>
        <v>6</v>
      </c>
      <c r="D42" s="3">
        <v>1</v>
      </c>
      <c r="E42" s="3">
        <f xml:space="preserve"> C42 + D42</f>
        <v>7</v>
      </c>
    </row>
    <row r="43" spans="1:5" ht="21" thickBot="1" x14ac:dyDescent="0.35">
      <c r="A43" s="1" t="s">
        <v>12</v>
      </c>
      <c r="B43" s="3">
        <f xml:space="preserve"> B5 * C37</f>
        <v>6.25</v>
      </c>
      <c r="C43" s="3">
        <f xml:space="preserve"> INT(B43)</f>
        <v>6</v>
      </c>
      <c r="D43" s="3"/>
      <c r="E43" s="3">
        <f xml:space="preserve"> C43 + D43</f>
        <v>6</v>
      </c>
    </row>
    <row r="44" spans="1:5" ht="21" thickBot="1" x14ac:dyDescent="0.35">
      <c r="A44" s="1" t="s">
        <v>13</v>
      </c>
      <c r="B44" s="3">
        <f xml:space="preserve"> B5 * D37</f>
        <v>3</v>
      </c>
      <c r="C44" s="3">
        <f xml:space="preserve"> INT(B44)</f>
        <v>3</v>
      </c>
      <c r="D44" s="3"/>
      <c r="E44" s="3">
        <f xml:space="preserve"> C44 + D44</f>
        <v>3</v>
      </c>
    </row>
    <row r="45" spans="1:5" ht="21" thickBot="1" x14ac:dyDescent="0.35">
      <c r="A45" s="14" t="s">
        <v>9</v>
      </c>
      <c r="B45" s="6">
        <f>SUM(B42:B44)</f>
        <v>16</v>
      </c>
      <c r="C45" s="6">
        <f>SUM(C42:C44)</f>
        <v>15</v>
      </c>
      <c r="D45" s="6">
        <f>SUM(D42:D44)</f>
        <v>1</v>
      </c>
      <c r="E45" s="6">
        <f>SUM(E42:E44)</f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Квоти Мъглиж</vt:lpstr>
      <vt:lpstr>Изчисления Квоти Мъглиж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2019-09-11T14:40:28Z</dcterms:modified>
</cp:coreProperties>
</file>